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ТиПО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D33" i="3"/>
  <c r="E20" i="3"/>
  <c r="D23" i="3"/>
  <c r="C17" i="3"/>
  <c r="C26" i="3"/>
  <c r="C23" i="3"/>
  <c r="C20" i="3"/>
  <c r="E30" i="3"/>
  <c r="D30" i="3"/>
  <c r="E29" i="3"/>
  <c r="D29" i="3"/>
  <c r="D28" i="3"/>
  <c r="D25" i="3"/>
  <c r="E25" i="3"/>
  <c r="D22" i="3"/>
  <c r="E22" i="3"/>
  <c r="D19" i="3"/>
  <c r="E26" i="3"/>
  <c r="E28" i="3" s="1"/>
  <c r="C33" i="3"/>
  <c r="E19" i="3" l="1"/>
  <c r="C22" i="3" l="1"/>
  <c r="C25" i="3"/>
  <c r="C28" i="3"/>
  <c r="C29" i="3"/>
  <c r="C30" i="3"/>
  <c r="C32" i="3"/>
  <c r="C19" i="3"/>
  <c r="D15" i="3"/>
  <c r="D13" i="3" s="1"/>
  <c r="E15" i="3"/>
  <c r="E32" i="3"/>
  <c r="D32" i="3"/>
  <c r="E13" i="3" l="1"/>
  <c r="C15" i="3"/>
  <c r="C13" i="3" s="1"/>
</calcChain>
</file>

<file path=xl/sharedStrings.xml><?xml version="1.0" encoding="utf-8"?>
<sst xmlns="http://schemas.openxmlformats.org/spreadsheetml/2006/main" count="57" uniqueCount="34">
  <si>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</si>
  <si>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</si>
  <si>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</si>
  <si>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</si>
  <si>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</si>
  <si>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</si>
  <si>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</si>
  <si>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</si>
  <si>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</si>
  <si>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</si>
  <si>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</si>
  <si>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</si>
  <si>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</si>
  <si>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</si>
  <si>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</si>
  <si>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</si>
  <si>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</si>
  <si>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</si>
  <si>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</si>
  <si>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</si>
  <si>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</si>
  <si>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</si>
  <si>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</si>
  <si>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</si>
  <si>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</si>
  <si>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</si>
  <si>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</si>
  <si>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</si>
  <si>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Техническое и профессиональное образование </t>
  </si>
  <si>
    <t>по состоянию на " 1 " октября 2018 г.</t>
  </si>
  <si>
    <t>Беткайнарский колледж №7</t>
  </si>
  <si>
    <t>3.1. Административный персонал</t>
  </si>
  <si>
    <t>Директор:</t>
  </si>
  <si>
    <t>Гл.бухгалтер: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</si>
</sst>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0" workbookViewId="0">
      <selection activeCell="D30" sqref="D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5" width="12" style="2" customWidth="1"/>
    <col min="6" max="6" width="16.5703125" style="2" customWidth="1"/>
    <col min="7" max="7" width="15.140625" style="2" customWidth="1"/>
    <col min="8" max="16384" width="9.140625" style="2"/>
  </cols>
  <sheetData>
    <row r="1" spans="1:5" x14ac:dyDescent="0.3">
      <c r="A1" s="20" t="s">
        <v>14</v>
      </c>
      <c r="B1" s="20"/>
      <c r="C1" s="20"/>
      <c r="D1" s="20"/>
      <c r="E1" s="20"/>
    </row>
    <row r="2" spans="1:5" x14ac:dyDescent="0.3">
      <c r="A2" s="20" t="s">
        <v>29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 t="s">
        <v>30</v>
      </c>
      <c r="B4" s="23"/>
      <c r="C4" s="23"/>
      <c r="D4" s="23"/>
      <c r="E4" s="23"/>
    </row>
    <row r="5" spans="1:5" ht="15.75" customHeight="1" x14ac:dyDescent="0.3">
      <c r="A5" s="24" t="s">
        <v>16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17</v>
      </c>
    </row>
    <row r="8" spans="1:5" x14ac:dyDescent="0.3">
      <c r="A8" s="1"/>
    </row>
    <row r="9" spans="1:5" x14ac:dyDescent="0.3">
      <c r="A9" s="21" t="s">
        <v>28</v>
      </c>
      <c r="B9" s="22" t="s">
        <v>18</v>
      </c>
      <c r="C9" s="21" t="s">
        <v>15</v>
      </c>
      <c r="D9" s="21"/>
      <c r="E9" s="21"/>
    </row>
    <row r="10" spans="1:5" ht="40.5" x14ac:dyDescent="0.3">
      <c r="A10" s="21"/>
      <c r="B10" s="22"/>
      <c r="C10" s="5" t="s">
        <v>19</v>
      </c>
      <c r="D10" s="5" t="s">
        <v>20</v>
      </c>
      <c r="E10" s="6" t="s">
        <v>13</v>
      </c>
    </row>
    <row r="11" spans="1:5" x14ac:dyDescent="0.3">
      <c r="A11" s="7" t="s">
        <v>21</v>
      </c>
      <c r="B11" s="8" t="s">
        <v>10</v>
      </c>
      <c r="C11" s="9">
        <v>504</v>
      </c>
      <c r="D11" s="9">
        <v>479</v>
      </c>
      <c r="E11" s="9">
        <v>479</v>
      </c>
    </row>
    <row r="12" spans="1:5" ht="25.5" x14ac:dyDescent="0.3">
      <c r="A12" s="12" t="s">
        <v>23</v>
      </c>
      <c r="B12" s="8" t="s">
        <v>2</v>
      </c>
      <c r="C12" s="9">
        <v>31478</v>
      </c>
      <c r="D12" s="9">
        <v>32104</v>
      </c>
      <c r="E12" s="9">
        <v>32104</v>
      </c>
    </row>
    <row r="13" spans="1:5" ht="25.5" x14ac:dyDescent="0.3">
      <c r="A13" s="7" t="s">
        <v>11</v>
      </c>
      <c r="B13" s="8" t="s">
        <v>2</v>
      </c>
      <c r="C13" s="19">
        <f>C15+C29+C30+C31+C32+C33</f>
        <v>358258</v>
      </c>
      <c r="D13" s="19">
        <f>D15+D29+D30+D31+D32+D33</f>
        <v>266650</v>
      </c>
      <c r="E13" s="19">
        <f>E15+E29+E30+E31+E32+E33</f>
        <v>266625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19">
        <f>C17+C20+C23+C26</f>
        <v>150505</v>
      </c>
      <c r="D15" s="19">
        <f>D17+D20+D23+D26</f>
        <v>114871</v>
      </c>
      <c r="E15" s="19">
        <f>E17+E20+E23+E26</f>
        <v>113755</v>
      </c>
    </row>
    <row r="16" spans="1:5" x14ac:dyDescent="0.3">
      <c r="A16" s="10" t="s">
        <v>1</v>
      </c>
      <c r="B16" s="11"/>
      <c r="C16" s="9"/>
      <c r="D16" s="9"/>
      <c r="E16" s="9"/>
    </row>
    <row r="17" spans="1:7" ht="25.5" x14ac:dyDescent="0.3">
      <c r="A17" s="9" t="s">
        <v>31</v>
      </c>
      <c r="B17" s="8" t="s">
        <v>2</v>
      </c>
      <c r="C17" s="17">
        <f>19448+9650+2139+96</f>
        <v>31333</v>
      </c>
      <c r="D17" s="9">
        <v>23500</v>
      </c>
      <c r="E17" s="9">
        <v>23488</v>
      </c>
    </row>
    <row r="18" spans="1:7" x14ac:dyDescent="0.3">
      <c r="A18" s="12" t="s">
        <v>4</v>
      </c>
      <c r="B18" s="13" t="s">
        <v>3</v>
      </c>
      <c r="C18" s="9">
        <v>26.5</v>
      </c>
      <c r="D18" s="9">
        <v>26.5</v>
      </c>
      <c r="E18" s="9">
        <v>26.5</v>
      </c>
    </row>
    <row r="19" spans="1:7" ht="21.95" customHeight="1" x14ac:dyDescent="0.3">
      <c r="A19" s="12" t="s">
        <v>26</v>
      </c>
      <c r="B19" s="8" t="s">
        <v>27</v>
      </c>
      <c r="C19" s="9">
        <f>C17/C18/12</f>
        <v>98.531446540880495</v>
      </c>
      <c r="D19" s="9">
        <f t="shared" ref="D19:E19" si="0">D17/D18/12</f>
        <v>73.899371069182394</v>
      </c>
      <c r="E19" s="9">
        <f t="shared" si="0"/>
        <v>73.861635220125791</v>
      </c>
    </row>
    <row r="20" spans="1:7" ht="25.5" x14ac:dyDescent="0.3">
      <c r="A20" s="9" t="s">
        <v>24</v>
      </c>
      <c r="B20" s="8" t="s">
        <v>2</v>
      </c>
      <c r="C20" s="17">
        <f>34664+17990+2400</f>
        <v>55054</v>
      </c>
      <c r="D20" s="9">
        <v>41290</v>
      </c>
      <c r="E20" s="9">
        <f>34045+5759+655</f>
        <v>40459</v>
      </c>
    </row>
    <row r="21" spans="1:7" x14ac:dyDescent="0.3">
      <c r="A21" s="12" t="s">
        <v>4</v>
      </c>
      <c r="B21" s="13" t="s">
        <v>3</v>
      </c>
      <c r="C21" s="9">
        <v>39.47</v>
      </c>
      <c r="D21" s="9">
        <v>39.47</v>
      </c>
      <c r="E21" s="9">
        <v>39.47</v>
      </c>
    </row>
    <row r="22" spans="1:7" ht="21.95" customHeight="1" x14ac:dyDescent="0.3">
      <c r="A22" s="12" t="s">
        <v>26</v>
      </c>
      <c r="B22" s="8" t="s">
        <v>27</v>
      </c>
      <c r="C22" s="9">
        <f>C20/C21/12</f>
        <v>116.23595980069251</v>
      </c>
      <c r="D22" s="9">
        <f t="shared" ref="D22:E22" si="1">D20/D21/12</f>
        <v>87.175914196436111</v>
      </c>
      <c r="E22" s="9">
        <f t="shared" si="1"/>
        <v>85.421417110041375</v>
      </c>
    </row>
    <row r="23" spans="1:7" ht="25.5" customHeight="1" x14ac:dyDescent="0.3">
      <c r="A23" s="16" t="s">
        <v>25</v>
      </c>
      <c r="B23" s="8" t="s">
        <v>2</v>
      </c>
      <c r="C23" s="17">
        <f>31860+15244+2550</f>
        <v>49654</v>
      </c>
      <c r="D23" s="9">
        <f>37240+1993</f>
        <v>39233</v>
      </c>
      <c r="E23" s="9">
        <v>39451</v>
      </c>
      <c r="G23" s="18"/>
    </row>
    <row r="24" spans="1:7" x14ac:dyDescent="0.3">
      <c r="A24" s="12" t="s">
        <v>4</v>
      </c>
      <c r="B24" s="13" t="s">
        <v>3</v>
      </c>
      <c r="C24" s="9">
        <v>38.799999999999997</v>
      </c>
      <c r="D24" s="9">
        <v>38.799999999999997</v>
      </c>
      <c r="E24" s="9">
        <v>38.799999999999997</v>
      </c>
    </row>
    <row r="25" spans="1:7" ht="21.95" customHeight="1" x14ac:dyDescent="0.3">
      <c r="A25" s="12" t="s">
        <v>26</v>
      </c>
      <c r="B25" s="8" t="s">
        <v>27</v>
      </c>
      <c r="C25" s="9">
        <f>C23/C24/12</f>
        <v>106.64518900343643</v>
      </c>
      <c r="D25" s="9">
        <f t="shared" ref="D25:E25" si="2">D23/D24/12</f>
        <v>84.263316151202758</v>
      </c>
      <c r="E25" s="9">
        <f t="shared" si="2"/>
        <v>84.731529209621996</v>
      </c>
    </row>
    <row r="26" spans="1:7" ht="25.5" x14ac:dyDescent="0.3">
      <c r="A26" s="9" t="s">
        <v>22</v>
      </c>
      <c r="B26" s="8" t="s">
        <v>2</v>
      </c>
      <c r="C26" s="17">
        <f>9432+4804+126+102</f>
        <v>14464</v>
      </c>
      <c r="D26" s="9">
        <v>10848</v>
      </c>
      <c r="E26" s="9">
        <f>1719+8638</f>
        <v>10357</v>
      </c>
    </row>
    <row r="27" spans="1:7" x14ac:dyDescent="0.3">
      <c r="A27" s="12" t="s">
        <v>4</v>
      </c>
      <c r="B27" s="13" t="s">
        <v>3</v>
      </c>
      <c r="C27" s="9">
        <v>30</v>
      </c>
      <c r="D27" s="9">
        <v>30</v>
      </c>
      <c r="E27" s="9">
        <v>30</v>
      </c>
    </row>
    <row r="28" spans="1:7" ht="21.95" customHeight="1" x14ac:dyDescent="0.3">
      <c r="A28" s="12" t="s">
        <v>26</v>
      </c>
      <c r="B28" s="8" t="s">
        <v>27</v>
      </c>
      <c r="C28" s="9">
        <f>C26/C27/12</f>
        <v>40.177777777777777</v>
      </c>
      <c r="D28" s="9">
        <f t="shared" ref="D28:E28" si="3">D26/D27/12</f>
        <v>30.133333333333336</v>
      </c>
      <c r="E28" s="9">
        <f t="shared" si="3"/>
        <v>28.769444444444446</v>
      </c>
    </row>
    <row r="29" spans="1:7" ht="25.5" x14ac:dyDescent="0.3">
      <c r="A29" s="7" t="s">
        <v>5</v>
      </c>
      <c r="B29" s="8" t="s">
        <v>2</v>
      </c>
      <c r="C29" s="19">
        <f>7728+6440+1431</f>
        <v>15599</v>
      </c>
      <c r="D29" s="19">
        <f>5796+3944+1698</f>
        <v>11438</v>
      </c>
      <c r="E29" s="7">
        <f>6392+2976+1434</f>
        <v>10802</v>
      </c>
    </row>
    <row r="30" spans="1:7" ht="36.75" x14ac:dyDescent="0.3">
      <c r="A30" s="14" t="s">
        <v>6</v>
      </c>
      <c r="B30" s="8" t="s">
        <v>2</v>
      </c>
      <c r="C30" s="19">
        <f>6421+734+1200</f>
        <v>8355</v>
      </c>
      <c r="D30" s="19">
        <f>3481+494+1200</f>
        <v>5175</v>
      </c>
      <c r="E30" s="7">
        <f>3295+707+1200</f>
        <v>5202</v>
      </c>
    </row>
    <row r="31" spans="1:7" ht="25.5" x14ac:dyDescent="0.3">
      <c r="A31" s="14" t="s">
        <v>7</v>
      </c>
      <c r="B31" s="8" t="s">
        <v>2</v>
      </c>
      <c r="C31" s="19">
        <v>618</v>
      </c>
      <c r="D31" s="19">
        <v>618</v>
      </c>
      <c r="E31" s="7">
        <v>618</v>
      </c>
    </row>
    <row r="32" spans="1:7" ht="36.75" x14ac:dyDescent="0.3">
      <c r="A32" s="14" t="s">
        <v>8</v>
      </c>
      <c r="B32" s="8" t="s">
        <v>2</v>
      </c>
      <c r="C32" s="19">
        <f>16998+2560</f>
        <v>19558</v>
      </c>
      <c r="D32" s="19">
        <f>16998+2560+1646</f>
        <v>21204</v>
      </c>
      <c r="E32" s="19">
        <f>16998+2560+1646</f>
        <v>21204</v>
      </c>
    </row>
    <row r="33" spans="1:5" ht="38.25" customHeight="1" x14ac:dyDescent="0.3">
      <c r="A33" s="14" t="s">
        <v>9</v>
      </c>
      <c r="B33" s="8" t="s">
        <v>2</v>
      </c>
      <c r="C33" s="19">
        <f>171036-7413</f>
        <v>163623</v>
      </c>
      <c r="D33" s="19">
        <f>113344</f>
        <v>113344</v>
      </c>
      <c r="E33" s="7">
        <f>105886+9158</f>
        <v>115044</v>
      </c>
    </row>
    <row r="36" spans="1:5" x14ac:dyDescent="0.3">
      <c r="A36" s="2" t="s">
        <v>32</v>
      </c>
    </row>
    <row r="38" spans="1:5" x14ac:dyDescent="0.3">
      <c r="A38" s="2" t="s">
        <v>33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2018-10-12T04:10:40Z</dcterms:modified>
</cp:coreProperties>
</file>